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5600" windowHeight="8130" activeTab="5"/>
  </bookViews>
  <sheets>
    <sheet name="predio" sheetId="2" r:id="rId1"/>
    <sheet name="acciones de agua" sheetId="1" r:id="rId2"/>
    <sheet name="plantaciones" sheetId="3" r:id="rId3"/>
    <sheet name="construcciones" sheetId="4" r:id="rId4"/>
    <sheet name="producción" sheetId="5" r:id="rId5"/>
    <sheet name="plano" sheetId="6" r:id="rId6"/>
  </sheets>
  <calcPr calcId="125725"/>
</workbook>
</file>

<file path=xl/calcChain.xml><?xml version="1.0" encoding="utf-8"?>
<calcChain xmlns="http://schemas.openxmlformats.org/spreadsheetml/2006/main">
  <c r="C29" i="1"/>
  <c r="C31" s="1"/>
  <c r="D7" i="5"/>
  <c r="I27" i="3" l="1"/>
  <c r="J28" l="1"/>
  <c r="I17"/>
  <c r="I16"/>
  <c r="I18"/>
  <c r="D16" i="4" l="1"/>
  <c r="H28" i="3"/>
  <c r="G20"/>
  <c r="G19"/>
  <c r="G18"/>
  <c r="G17"/>
  <c r="G16"/>
  <c r="C19" i="1" l="1"/>
  <c r="I24" i="3"/>
  <c r="I22"/>
  <c r="I26"/>
  <c r="I20"/>
  <c r="I21"/>
  <c r="I19"/>
  <c r="I25"/>
  <c r="I23"/>
  <c r="I28" l="1"/>
</calcChain>
</file>

<file path=xl/sharedStrings.xml><?xml version="1.0" encoding="utf-8"?>
<sst xmlns="http://schemas.openxmlformats.org/spreadsheetml/2006/main" count="147" uniqueCount="104">
  <si>
    <t>PALOMA ESTATES S.A.</t>
  </si>
  <si>
    <t>RUT: 79.693.800-5</t>
  </si>
  <si>
    <t>CANAL</t>
  </si>
  <si>
    <t>ACCIONES</t>
  </si>
  <si>
    <t>FOJAS</t>
  </si>
  <si>
    <t>NUMERO</t>
  </si>
  <si>
    <t>AÑO</t>
  </si>
  <si>
    <t>BARRAZA BAJO</t>
  </si>
  <si>
    <t>ALGARROBO BAJO</t>
  </si>
  <si>
    <t>SAUCE DEL ESPINAL</t>
  </si>
  <si>
    <t>MANZANO</t>
  </si>
  <si>
    <t>TABALI BAJO</t>
  </si>
  <si>
    <t>TUQUI</t>
  </si>
  <si>
    <t>TOTAL</t>
  </si>
  <si>
    <t>DATOS PREDIO LAS CHUMBERAS - SOTAQUI</t>
  </si>
  <si>
    <t>DIRECCION</t>
  </si>
  <si>
    <t>FUNDO SAN AGUSTIN - LOTE 2-B</t>
  </si>
  <si>
    <t>ROL DE AVALUO</t>
  </si>
  <si>
    <t>00684-036</t>
  </si>
  <si>
    <t>Nº</t>
  </si>
  <si>
    <t>OVALLE</t>
  </si>
  <si>
    <t>fundo Las Chumberas, Ovalle</t>
  </si>
  <si>
    <t>CANAL TAMELCURA</t>
  </si>
  <si>
    <t>ACCIONES DE AGUA DE CANALES BAJO EMBALSE PALOMA,</t>
  </si>
  <si>
    <t>HOY TODAS TRANSFERIDAS DEFINITIVAMENTE AL CANAL TAMELCURA</t>
  </si>
  <si>
    <t>acciones</t>
  </si>
  <si>
    <t>inscripción Conservador de Bienes y Raices de Ovalle</t>
  </si>
  <si>
    <t>ha</t>
  </si>
  <si>
    <t>superficie total</t>
  </si>
  <si>
    <t>Capacidad de Uso</t>
  </si>
  <si>
    <t>Superf. (ha.)</t>
  </si>
  <si>
    <t>IV-r</t>
  </si>
  <si>
    <t>VII</t>
  </si>
  <si>
    <t>Total</t>
  </si>
  <si>
    <t>Nº/Nombre</t>
  </si>
  <si>
    <t>Especie</t>
  </si>
  <si>
    <t>Variedad</t>
  </si>
  <si>
    <t>Distancia</t>
  </si>
  <si>
    <t>Plantas/há</t>
  </si>
  <si>
    <t>Superficie</t>
  </si>
  <si>
    <t xml:space="preserve">há </t>
  </si>
  <si>
    <t>cuartel</t>
  </si>
  <si>
    <t>plantación</t>
  </si>
  <si>
    <t xml:space="preserve">Inicial </t>
  </si>
  <si>
    <t xml:space="preserve">PALTOS </t>
  </si>
  <si>
    <t>HASS</t>
  </si>
  <si>
    <t>7*6</t>
  </si>
  <si>
    <t>7*3</t>
  </si>
  <si>
    <t>7*4</t>
  </si>
  <si>
    <t>totales</t>
  </si>
  <si>
    <t>PALOMA ESTATES S.A.: PLANTACIONES DE FRUTALES FUNDO LAS CHUMBERAS, OVALLE</t>
  </si>
  <si>
    <t>especie</t>
  </si>
  <si>
    <t>paltos</t>
  </si>
  <si>
    <t>variedad</t>
  </si>
  <si>
    <t>Hass</t>
  </si>
  <si>
    <t>portainjetro:</t>
  </si>
  <si>
    <t>Mexicola</t>
  </si>
  <si>
    <t>polinizante</t>
  </si>
  <si>
    <t>Edranol</t>
  </si>
  <si>
    <t xml:space="preserve">% polinizante </t>
  </si>
  <si>
    <t>descripición general</t>
  </si>
  <si>
    <t>detalle de lotes</t>
  </si>
  <si>
    <t>Descripción</t>
  </si>
  <si>
    <t>Casa habitación 1</t>
  </si>
  <si>
    <t>Casa habitación 2 y 3</t>
  </si>
  <si>
    <t>Oficina</t>
  </si>
  <si>
    <t>Galpón 1</t>
  </si>
  <si>
    <t>Galpón 2</t>
  </si>
  <si>
    <t>Comedores</t>
  </si>
  <si>
    <t>Baños</t>
  </si>
  <si>
    <t>Superf. (m2.)</t>
  </si>
  <si>
    <t xml:space="preserve">72,0 hectáreas aproximadamente  de  Riego  por  Goteo, </t>
  </si>
  <si>
    <t>cuyos principales componentes son:</t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</si>
  <si>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Estanque de acumulación para agua de riego de aprox. 20.000 m3 de capacidad, impermeabilizado con geomembrana y obras de recepción y entrega de hormigón y tuberías metálicas</t>
    </r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</si>
  <si>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Estación de Bombeo, con una subestación eléctrica, con transformador de 150 KVA y seis grupos motobomba con motores WEG de: 50-40-40-40-40 y 30 HP y bombas VOGT, caseta de  protección de 60 m2 con piso de radier, con cierros de malla de gallinero sobre rollizos y cubierta de zinc.</t>
    </r>
  </si>
  <si>
    <r>
      <t>c)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Una sala de riego y Centro de Control de aprox. 80 m2, con piso de radier similar a la anterior, con un muro de bloques de cemento.</t>
    </r>
  </si>
  <si>
    <r>
      <t>d)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Una subestación eléctrica con transformador de 100 KVA.</t>
    </r>
  </si>
  <si>
    <r>
      <t>e)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Tres cabezales de riego con tres filtros de arena de 48” y un filtro de malla c/u.</t>
    </r>
  </si>
  <si>
    <r>
      <t>f)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Dos grupos motobomba, con motor WEG de 30 y 25 HP y bombas VOGT .</t>
    </r>
  </si>
  <si>
    <r>
      <t>g)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Dos Estanques abonadores de fibra de 7.500 litros y uno de 2.000 litros.</t>
    </r>
  </si>
  <si>
    <r>
      <t>h)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Cinco motobombas para inyección de fertilizantes de diferentes marcas de 1,5 HP.</t>
    </r>
  </si>
  <si>
    <r>
      <t>i)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Times New Roman"/>
        <family val="1"/>
      </rPr>
      <t>Tablero Eléctrico y Centro de Control programable.</t>
    </r>
  </si>
  <si>
    <r>
      <t>j)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Times New Roman"/>
        <family val="1"/>
      </rPr>
      <t>Cañerías matrices y submatrices de PVC, válvulas eléctricas de campo  y líneas de riego de polietileno, con goteros incorporados, distanciados a 50 cm, 3 líneas y 2 líneas.</t>
    </r>
  </si>
  <si>
    <t>CONSTRUCCIONES</t>
  </si>
  <si>
    <t>INSTALACIONES DE RIEGO</t>
  </si>
  <si>
    <t>año de</t>
  </si>
  <si>
    <t>en prducción 2016/17</t>
  </si>
  <si>
    <t>eliminadas</t>
  </si>
  <si>
    <t>t.c. observado al 19/05/2016</t>
  </si>
  <si>
    <t>Total en USD</t>
  </si>
  <si>
    <t>kgs estimados</t>
  </si>
  <si>
    <t xml:space="preserve">valor neto estimado/kg </t>
  </si>
  <si>
    <t>total estimado</t>
  </si>
  <si>
    <t>numero de acciones de agua</t>
  </si>
  <si>
    <t>valor/acción neto</t>
  </si>
  <si>
    <t>valor total</t>
  </si>
  <si>
    <t>resumen</t>
  </si>
  <si>
    <t>VALOR COMERCIAL DE LAS ACCIONES DE AGUA</t>
  </si>
  <si>
    <t>PALTAS POR COSECHAR EN 2017</t>
  </si>
  <si>
    <t>295551.96 m E</t>
  </si>
  <si>
    <t>6614195.17 m S</t>
  </si>
  <si>
    <t>COORDENADAS ESTE:</t>
  </si>
  <si>
    <t>COORDENADAS SUR:</t>
  </si>
  <si>
    <t xml:space="preserve"> </t>
  </si>
</sst>
</file>

<file path=xl/styles.xml><?xml version="1.0" encoding="utf-8"?>
<styleSheet xmlns="http://schemas.openxmlformats.org/spreadsheetml/2006/main">
  <numFmts count="5">
    <numFmt numFmtId="164" formatCode="[$$-2C0A]#,##0"/>
    <numFmt numFmtId="165" formatCode="0.0"/>
    <numFmt numFmtId="166" formatCode="[$USD]\ #,##0"/>
    <numFmt numFmtId="167" formatCode="[$$-340A]#,##0"/>
    <numFmt numFmtId="168" formatCode="[$$-340A]#,##0.00"/>
  </numFmts>
  <fonts count="13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name val="Comic Sans MS"/>
      <family val="4"/>
    </font>
    <font>
      <sz val="10"/>
      <name val="Comic Sans MS"/>
      <family val="4"/>
    </font>
    <font>
      <b/>
      <u/>
      <sz val="10"/>
      <color theme="1"/>
      <name val="Arial"/>
      <family val="2"/>
    </font>
    <font>
      <sz val="7"/>
      <color theme="1"/>
      <name val="Times New Roman"/>
      <family val="1"/>
    </font>
    <font>
      <sz val="10"/>
      <name val="Arial"/>
      <family val="2"/>
    </font>
    <font>
      <sz val="10"/>
      <color rgb="FFFF0000"/>
      <name val="Comic Sans MS"/>
      <family val="4"/>
    </font>
    <font>
      <b/>
      <sz val="10"/>
      <color rgb="FFFF0000"/>
      <name val="Comic Sans MS"/>
      <family val="4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</fills>
  <borders count="38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/>
    <xf numFmtId="14" fontId="0" fillId="0" borderId="0" xfId="0" applyNumberFormat="1"/>
    <xf numFmtId="17" fontId="0" fillId="0" borderId="0" xfId="0" applyNumberFormat="1"/>
    <xf numFmtId="164" fontId="0" fillId="0" borderId="0" xfId="0" applyNumberFormat="1"/>
    <xf numFmtId="0" fontId="2" fillId="0" borderId="0" xfId="0" applyFont="1" applyAlignment="1">
      <alignment horizontal="right"/>
    </xf>
    <xf numFmtId="0" fontId="2" fillId="0" borderId="0" xfId="0" applyFont="1" applyAlignment="1"/>
    <xf numFmtId="9" fontId="0" fillId="0" borderId="0" xfId="0" applyNumberFormat="1"/>
    <xf numFmtId="3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5" fillId="2" borderId="22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6" fillId="0" borderId="24" xfId="0" applyFont="1" applyBorder="1"/>
    <xf numFmtId="0" fontId="6" fillId="0" borderId="24" xfId="0" applyFont="1" applyBorder="1" applyAlignment="1">
      <alignment horizontal="center"/>
    </xf>
    <xf numFmtId="0" fontId="6" fillId="0" borderId="25" xfId="0" applyFont="1" applyBorder="1"/>
    <xf numFmtId="0" fontId="6" fillId="0" borderId="25" xfId="0" applyFont="1" applyBorder="1" applyAlignment="1">
      <alignment horizontal="center"/>
    </xf>
    <xf numFmtId="0" fontId="6" fillId="0" borderId="0" xfId="0" applyFont="1"/>
    <xf numFmtId="9" fontId="0" fillId="0" borderId="0" xfId="0" applyNumberForma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/>
    </xf>
    <xf numFmtId="0" fontId="6" fillId="0" borderId="27" xfId="0" applyFont="1" applyBorder="1" applyAlignment="1">
      <alignment horizontal="right"/>
    </xf>
    <xf numFmtId="0" fontId="4" fillId="0" borderId="20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0" xfId="0" applyFont="1" applyAlignment="1">
      <alignment horizontal="left"/>
    </xf>
    <xf numFmtId="37" fontId="0" fillId="0" borderId="0" xfId="0" applyNumberFormat="1" applyBorder="1" applyAlignment="1">
      <alignment horizontal="center"/>
    </xf>
    <xf numFmtId="0" fontId="0" fillId="0" borderId="0" xfId="0" applyBorder="1"/>
    <xf numFmtId="9" fontId="0" fillId="0" borderId="0" xfId="0" applyNumberFormat="1" applyBorder="1" applyAlignment="1">
      <alignment horizontal="left"/>
    </xf>
    <xf numFmtId="3" fontId="0" fillId="0" borderId="0" xfId="0" applyNumberFormat="1" applyBorder="1" applyAlignment="1">
      <alignment horizontal="center"/>
    </xf>
    <xf numFmtId="3" fontId="6" fillId="0" borderId="24" xfId="0" applyNumberFormat="1" applyFont="1" applyBorder="1" applyAlignment="1">
      <alignment horizontal="center"/>
    </xf>
    <xf numFmtId="3" fontId="6" fillId="0" borderId="25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65" fontId="10" fillId="0" borderId="24" xfId="0" applyNumberFormat="1" applyFont="1" applyBorder="1" applyAlignment="1">
      <alignment horizontal="center"/>
    </xf>
    <xf numFmtId="165" fontId="6" fillId="0" borderId="24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165" fontId="10" fillId="0" borderId="26" xfId="0" applyNumberFormat="1" applyFont="1" applyBorder="1" applyAlignment="1">
      <alignment horizontal="center"/>
    </xf>
    <xf numFmtId="165" fontId="6" fillId="0" borderId="26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165" fontId="11" fillId="0" borderId="29" xfId="0" applyNumberFormat="1" applyFont="1" applyBorder="1" applyAlignment="1">
      <alignment horizontal="center"/>
    </xf>
    <xf numFmtId="165" fontId="5" fillId="0" borderId="29" xfId="0" applyNumberFormat="1" applyFont="1" applyBorder="1" applyAlignment="1">
      <alignment horizontal="center"/>
    </xf>
    <xf numFmtId="1" fontId="6" fillId="0" borderId="24" xfId="0" applyNumberFormat="1" applyFont="1" applyBorder="1" applyAlignment="1">
      <alignment horizontal="center"/>
    </xf>
    <xf numFmtId="1" fontId="6" fillId="0" borderId="26" xfId="0" applyNumberFormat="1" applyFont="1" applyBorder="1" applyAlignment="1">
      <alignment horizontal="center"/>
    </xf>
    <xf numFmtId="0" fontId="0" fillId="0" borderId="32" xfId="0" applyBorder="1"/>
    <xf numFmtId="0" fontId="0" fillId="0" borderId="32" xfId="0" applyBorder="1" applyAlignment="1">
      <alignment horizontal="right"/>
    </xf>
    <xf numFmtId="0" fontId="1" fillId="0" borderId="30" xfId="0" applyFont="1" applyBorder="1"/>
    <xf numFmtId="0" fontId="0" fillId="0" borderId="32" xfId="0" applyFont="1" applyBorder="1" applyAlignment="1">
      <alignment horizontal="right"/>
    </xf>
    <xf numFmtId="168" fontId="0" fillId="0" borderId="21" xfId="0" applyNumberFormat="1" applyFont="1" applyBorder="1" applyAlignment="1">
      <alignment horizontal="center"/>
    </xf>
    <xf numFmtId="166" fontId="1" fillId="0" borderId="16" xfId="0" applyNumberFormat="1" applyFont="1" applyBorder="1" applyAlignment="1">
      <alignment horizontal="center"/>
    </xf>
    <xf numFmtId="0" fontId="0" fillId="0" borderId="31" xfId="0" applyBorder="1"/>
    <xf numFmtId="0" fontId="0" fillId="0" borderId="21" xfId="0" applyBorder="1"/>
    <xf numFmtId="3" fontId="0" fillId="0" borderId="21" xfId="0" applyNumberFormat="1" applyBorder="1" applyAlignment="1">
      <alignment horizontal="center"/>
    </xf>
    <xf numFmtId="0" fontId="0" fillId="0" borderId="33" xfId="0" applyBorder="1" applyAlignment="1">
      <alignment horizontal="right"/>
    </xf>
    <xf numFmtId="167" fontId="0" fillId="0" borderId="34" xfId="0" applyNumberFormat="1" applyBorder="1" applyAlignment="1">
      <alignment horizontal="center"/>
    </xf>
    <xf numFmtId="0" fontId="1" fillId="0" borderId="32" xfId="0" applyFont="1" applyBorder="1" applyAlignment="1">
      <alignment horizontal="right"/>
    </xf>
    <xf numFmtId="167" fontId="1" fillId="0" borderId="21" xfId="0" applyNumberFormat="1" applyFont="1" applyBorder="1" applyAlignment="1">
      <alignment horizontal="center"/>
    </xf>
    <xf numFmtId="0" fontId="1" fillId="0" borderId="35" xfId="0" applyFont="1" applyBorder="1" applyAlignment="1">
      <alignment horizontal="right"/>
    </xf>
    <xf numFmtId="0" fontId="0" fillId="0" borderId="21" xfId="0" applyBorder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Fill="1" applyBorder="1"/>
    <xf numFmtId="167" fontId="1" fillId="0" borderId="16" xfId="0" applyNumberFormat="1" applyFont="1" applyBorder="1" applyAlignment="1">
      <alignment horizontal="center"/>
    </xf>
    <xf numFmtId="0" fontId="0" fillId="0" borderId="30" xfId="0" applyBorder="1"/>
    <xf numFmtId="0" fontId="0" fillId="0" borderId="36" xfId="0" applyBorder="1"/>
    <xf numFmtId="0" fontId="0" fillId="0" borderId="0" xfId="0" applyBorder="1" applyAlignment="1">
      <alignment horizontal="right"/>
    </xf>
    <xf numFmtId="0" fontId="0" fillId="0" borderId="35" xfId="0" applyBorder="1"/>
    <xf numFmtId="0" fontId="0" fillId="0" borderId="37" xfId="0" applyBorder="1" applyAlignment="1">
      <alignment horizontal="right"/>
    </xf>
    <xf numFmtId="0" fontId="0" fillId="0" borderId="37" xfId="0" applyBorder="1"/>
    <xf numFmtId="0" fontId="0" fillId="0" borderId="16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13</xdr:col>
      <xdr:colOff>504825</xdr:colOff>
      <xdr:row>59</xdr:row>
      <xdr:rowOff>38100</xdr:rowOff>
    </xdr:to>
    <xdr:pic>
      <xdr:nvPicPr>
        <xdr:cNvPr id="2" name="1 Imagen" descr="LCH Ovall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1152525"/>
          <a:ext cx="9648825" cy="845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D23"/>
  <sheetViews>
    <sheetView workbookViewId="0">
      <selection activeCell="A36" sqref="A36"/>
    </sheetView>
  </sheetViews>
  <sheetFormatPr baseColWidth="10" defaultRowHeight="12.75"/>
  <cols>
    <col min="2" max="2" width="22.7109375" customWidth="1"/>
  </cols>
  <sheetData>
    <row r="5" spans="2:3">
      <c r="B5" s="1" t="s">
        <v>0</v>
      </c>
    </row>
    <row r="6" spans="2:3">
      <c r="B6" s="1" t="s">
        <v>1</v>
      </c>
    </row>
    <row r="7" spans="2:3">
      <c r="B7" s="1" t="s">
        <v>21</v>
      </c>
    </row>
    <row r="9" spans="2:3">
      <c r="B9" s="1" t="s">
        <v>14</v>
      </c>
    </row>
    <row r="10" spans="2:3">
      <c r="B10" s="29" t="s">
        <v>15</v>
      </c>
      <c r="C10" t="s">
        <v>16</v>
      </c>
    </row>
    <row r="11" spans="2:3">
      <c r="B11" s="29" t="s">
        <v>17</v>
      </c>
      <c r="C11" t="s">
        <v>18</v>
      </c>
    </row>
    <row r="13" spans="2:3">
      <c r="B13" s="33" t="s">
        <v>26</v>
      </c>
    </row>
    <row r="14" spans="2:3">
      <c r="B14" s="29" t="s">
        <v>4</v>
      </c>
      <c r="C14" s="30">
        <v>608</v>
      </c>
    </row>
    <row r="15" spans="2:3">
      <c r="B15" s="29" t="s">
        <v>19</v>
      </c>
      <c r="C15" s="30">
        <v>5342</v>
      </c>
    </row>
    <row r="16" spans="2:3">
      <c r="B16" s="29" t="s">
        <v>20</v>
      </c>
      <c r="C16" s="31">
        <v>35640</v>
      </c>
    </row>
    <row r="18" spans="2:4">
      <c r="B18" s="29" t="s">
        <v>28</v>
      </c>
      <c r="C18">
        <v>85.47</v>
      </c>
      <c r="D18" t="s">
        <v>27</v>
      </c>
    </row>
    <row r="19" spans="2:4" ht="13.5" thickBot="1"/>
    <row r="20" spans="2:4" ht="32.25" thickBot="1">
      <c r="B20" s="34" t="s">
        <v>29</v>
      </c>
      <c r="C20" s="35" t="s">
        <v>30</v>
      </c>
    </row>
    <row r="21" spans="2:4" ht="15.75">
      <c r="B21" s="36" t="s">
        <v>31</v>
      </c>
      <c r="C21" s="38">
        <v>15</v>
      </c>
    </row>
    <row r="22" spans="2:4" ht="16.5" thickBot="1">
      <c r="B22" s="37" t="s">
        <v>32</v>
      </c>
      <c r="C22" s="39">
        <v>70.47</v>
      </c>
    </row>
    <row r="23" spans="2:4" ht="16.5" thickBot="1">
      <c r="B23" s="40" t="s">
        <v>33</v>
      </c>
      <c r="C23" s="41">
        <v>85.47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4:F31"/>
  <sheetViews>
    <sheetView workbookViewId="0">
      <selection activeCell="B25" sqref="B25"/>
    </sheetView>
  </sheetViews>
  <sheetFormatPr baseColWidth="10" defaultRowHeight="12.75"/>
  <cols>
    <col min="2" max="2" width="35.85546875" customWidth="1"/>
    <col min="3" max="3" width="15.7109375" customWidth="1"/>
  </cols>
  <sheetData>
    <row r="4" spans="2:6">
      <c r="B4" s="1" t="s">
        <v>0</v>
      </c>
      <c r="C4" s="1"/>
      <c r="D4" s="1"/>
      <c r="E4" s="1"/>
      <c r="F4" s="1"/>
    </row>
    <row r="5" spans="2:6">
      <c r="B5" s="1" t="s">
        <v>1</v>
      </c>
      <c r="C5" s="1"/>
      <c r="D5" s="1"/>
      <c r="E5" s="1"/>
      <c r="F5" s="1"/>
    </row>
    <row r="6" spans="2:6">
      <c r="B6" s="1" t="s">
        <v>21</v>
      </c>
      <c r="C6" s="1"/>
      <c r="D6" s="1"/>
      <c r="E6" s="1"/>
      <c r="F6" s="1"/>
    </row>
    <row r="8" spans="2:6">
      <c r="B8" s="25" t="s">
        <v>23</v>
      </c>
      <c r="C8" s="25"/>
      <c r="D8" s="25"/>
      <c r="E8" s="25"/>
      <c r="F8" s="25"/>
    </row>
    <row r="9" spans="2:6" ht="13.5" thickBot="1">
      <c r="B9" s="25" t="s">
        <v>24</v>
      </c>
      <c r="C9" s="1"/>
      <c r="D9" s="1"/>
      <c r="E9" s="1"/>
      <c r="F9" s="1"/>
    </row>
    <row r="10" spans="2:6" ht="14.25" thickTop="1" thickBot="1">
      <c r="B10" s="2" t="s">
        <v>2</v>
      </c>
      <c r="C10" s="3" t="s">
        <v>3</v>
      </c>
      <c r="D10" s="3" t="s">
        <v>4</v>
      </c>
      <c r="E10" s="3" t="s">
        <v>5</v>
      </c>
      <c r="F10" s="4" t="s">
        <v>6</v>
      </c>
    </row>
    <row r="11" spans="2:6" ht="13.5" thickTop="1">
      <c r="B11" s="5" t="s">
        <v>7</v>
      </c>
      <c r="C11" s="6">
        <v>15</v>
      </c>
      <c r="D11" s="7">
        <v>180</v>
      </c>
      <c r="E11" s="7">
        <v>125</v>
      </c>
      <c r="F11" s="8">
        <v>1997</v>
      </c>
    </row>
    <row r="12" spans="2:6">
      <c r="B12" s="9" t="s">
        <v>7</v>
      </c>
      <c r="C12" s="10">
        <v>2</v>
      </c>
      <c r="D12" s="11">
        <v>182</v>
      </c>
      <c r="E12" s="11">
        <v>126</v>
      </c>
      <c r="F12" s="12">
        <v>1997</v>
      </c>
    </row>
    <row r="13" spans="2:6">
      <c r="B13" s="9" t="s">
        <v>8</v>
      </c>
      <c r="C13" s="10">
        <v>10</v>
      </c>
      <c r="D13" s="11">
        <v>181</v>
      </c>
      <c r="E13" s="11">
        <v>126</v>
      </c>
      <c r="F13" s="12">
        <v>1997</v>
      </c>
    </row>
    <row r="14" spans="2:6">
      <c r="B14" s="9" t="s">
        <v>9</v>
      </c>
      <c r="C14" s="10">
        <v>13</v>
      </c>
      <c r="D14" s="11">
        <v>175</v>
      </c>
      <c r="E14" s="11">
        <v>122</v>
      </c>
      <c r="F14" s="12">
        <v>1997</v>
      </c>
    </row>
    <row r="15" spans="2:6">
      <c r="B15" s="9" t="s">
        <v>10</v>
      </c>
      <c r="C15" s="10">
        <v>5.77</v>
      </c>
      <c r="D15" s="11">
        <v>179</v>
      </c>
      <c r="E15" s="11">
        <v>125</v>
      </c>
      <c r="F15" s="12">
        <v>1997</v>
      </c>
    </row>
    <row r="16" spans="2:6">
      <c r="B16" s="9" t="s">
        <v>10</v>
      </c>
      <c r="C16" s="10">
        <v>4.4800000000000004</v>
      </c>
      <c r="D16" s="11">
        <v>178</v>
      </c>
      <c r="E16" s="11">
        <v>124</v>
      </c>
      <c r="F16" s="12">
        <v>1997</v>
      </c>
    </row>
    <row r="17" spans="2:6">
      <c r="B17" s="9" t="s">
        <v>11</v>
      </c>
      <c r="C17" s="10">
        <v>6</v>
      </c>
      <c r="D17" s="11">
        <v>177</v>
      </c>
      <c r="E17" s="11">
        <v>124</v>
      </c>
      <c r="F17" s="12">
        <v>1997</v>
      </c>
    </row>
    <row r="18" spans="2:6" ht="13.5" thickBot="1">
      <c r="B18" s="13" t="s">
        <v>12</v>
      </c>
      <c r="C18" s="14">
        <v>9</v>
      </c>
      <c r="D18" s="15">
        <v>176</v>
      </c>
      <c r="E18" s="15">
        <v>123</v>
      </c>
      <c r="F18" s="16">
        <v>1997</v>
      </c>
    </row>
    <row r="19" spans="2:6" ht="14.25" thickTop="1" thickBot="1">
      <c r="B19" s="17" t="s">
        <v>13</v>
      </c>
      <c r="C19" s="18">
        <f>SUM(C11:C18)</f>
        <v>65.25</v>
      </c>
      <c r="D19" s="19"/>
      <c r="E19" s="19"/>
      <c r="F19" s="20"/>
    </row>
    <row r="20" spans="2:6" ht="13.5" thickTop="1"/>
    <row r="21" spans="2:6">
      <c r="B21" s="93" t="s">
        <v>96</v>
      </c>
    </row>
    <row r="22" spans="2:6">
      <c r="B22" s="24" t="s">
        <v>22</v>
      </c>
      <c r="C22" s="92">
        <v>65.25</v>
      </c>
      <c r="D22" s="22" t="s">
        <v>25</v>
      </c>
      <c r="E22" s="23"/>
      <c r="F22" s="21"/>
    </row>
    <row r="23" spans="2:6">
      <c r="B23" s="24"/>
      <c r="C23" s="26"/>
      <c r="E23" s="23"/>
      <c r="F23" s="21"/>
    </row>
    <row r="24" spans="2:6" ht="13.5" thickBot="1">
      <c r="C24" s="27"/>
    </row>
    <row r="25" spans="2:6">
      <c r="B25" s="79" t="s">
        <v>97</v>
      </c>
      <c r="C25" s="83"/>
    </row>
    <row r="26" spans="2:6">
      <c r="B26" s="77"/>
      <c r="C26" s="84"/>
    </row>
    <row r="27" spans="2:6">
      <c r="B27" s="78" t="s">
        <v>93</v>
      </c>
      <c r="C27" s="91">
        <v>65.25</v>
      </c>
    </row>
    <row r="28" spans="2:6">
      <c r="B28" s="86" t="s">
        <v>94</v>
      </c>
      <c r="C28" s="87">
        <v>5000000</v>
      </c>
    </row>
    <row r="29" spans="2:6">
      <c r="B29" s="88" t="s">
        <v>95</v>
      </c>
      <c r="C29" s="89">
        <f>+C28*C27</f>
        <v>326250000</v>
      </c>
      <c r="D29" s="33"/>
    </row>
    <row r="30" spans="2:6">
      <c r="B30" s="80" t="s">
        <v>88</v>
      </c>
      <c r="C30" s="81">
        <v>691.32</v>
      </c>
    </row>
    <row r="31" spans="2:6" ht="13.5" thickBot="1">
      <c r="B31" s="90" t="s">
        <v>89</v>
      </c>
      <c r="C31" s="82">
        <f>+C29/C30</f>
        <v>471923.27720881789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28"/>
  <sheetViews>
    <sheetView topLeftCell="B13" workbookViewId="0">
      <selection activeCell="L28" sqref="L28"/>
    </sheetView>
  </sheetViews>
  <sheetFormatPr baseColWidth="10" defaultRowHeight="12.75"/>
  <cols>
    <col min="5" max="5" width="18.140625" customWidth="1"/>
    <col min="9" max="9" width="22.7109375" customWidth="1"/>
    <col min="10" max="10" width="21.42578125" bestFit="1" customWidth="1"/>
  </cols>
  <sheetData>
    <row r="2" spans="2:10">
      <c r="B2" s="33" t="s">
        <v>50</v>
      </c>
    </row>
    <row r="4" spans="2:10">
      <c r="B4" s="50" t="s">
        <v>60</v>
      </c>
    </row>
    <row r="5" spans="2:10">
      <c r="B5" s="28" t="s">
        <v>51</v>
      </c>
      <c r="C5" t="s">
        <v>52</v>
      </c>
    </row>
    <row r="6" spans="2:10">
      <c r="B6" s="28" t="s">
        <v>53</v>
      </c>
      <c r="C6" t="s">
        <v>54</v>
      </c>
    </row>
    <row r="7" spans="2:10">
      <c r="B7" s="28" t="s">
        <v>55</v>
      </c>
      <c r="C7" t="s">
        <v>56</v>
      </c>
    </row>
    <row r="8" spans="2:10">
      <c r="B8" s="28" t="s">
        <v>57</v>
      </c>
      <c r="C8" t="s">
        <v>58</v>
      </c>
    </row>
    <row r="9" spans="2:10">
      <c r="B9" s="28" t="s">
        <v>59</v>
      </c>
      <c r="C9" s="49">
        <v>0.06</v>
      </c>
    </row>
    <row r="12" spans="2:10">
      <c r="B12" s="51" t="s">
        <v>61</v>
      </c>
    </row>
    <row r="14" spans="2:10" ht="16.5">
      <c r="B14" s="42" t="s">
        <v>34</v>
      </c>
      <c r="C14" s="42" t="s">
        <v>35</v>
      </c>
      <c r="D14" s="42" t="s">
        <v>36</v>
      </c>
      <c r="E14" s="42" t="s">
        <v>85</v>
      </c>
      <c r="F14" s="42" t="s">
        <v>37</v>
      </c>
      <c r="G14" s="42" t="s">
        <v>38</v>
      </c>
      <c r="H14" s="42" t="s">
        <v>39</v>
      </c>
      <c r="I14" s="63" t="s">
        <v>40</v>
      </c>
      <c r="J14" s="63" t="s">
        <v>40</v>
      </c>
    </row>
    <row r="15" spans="2:10" ht="17.25" thickBot="1">
      <c r="B15" s="43" t="s">
        <v>41</v>
      </c>
      <c r="C15" s="43"/>
      <c r="D15" s="43"/>
      <c r="E15" s="43" t="s">
        <v>42</v>
      </c>
      <c r="F15" s="43" t="s">
        <v>42</v>
      </c>
      <c r="G15" s="43"/>
      <c r="H15" s="43" t="s">
        <v>43</v>
      </c>
      <c r="I15" s="64" t="s">
        <v>87</v>
      </c>
      <c r="J15" s="64" t="s">
        <v>86</v>
      </c>
    </row>
    <row r="16" spans="2:10" ht="15.75" thickTop="1">
      <c r="B16" s="44">
        <v>1</v>
      </c>
      <c r="C16" s="45" t="s">
        <v>44</v>
      </c>
      <c r="D16" s="45" t="s">
        <v>45</v>
      </c>
      <c r="E16" s="60">
        <v>1998</v>
      </c>
      <c r="F16" s="45" t="s">
        <v>46</v>
      </c>
      <c r="G16" s="75">
        <f>10000/42</f>
        <v>238.0952380952381</v>
      </c>
      <c r="H16" s="45">
        <v>5.3</v>
      </c>
      <c r="I16" s="67">
        <f t="shared" ref="I16:I17" si="0">+H16-J16</f>
        <v>5.3</v>
      </c>
      <c r="J16" s="68"/>
    </row>
    <row r="17" spans="2:10" ht="15">
      <c r="B17" s="46">
        <v>2</v>
      </c>
      <c r="C17" s="45" t="s">
        <v>44</v>
      </c>
      <c r="D17" s="45" t="s">
        <v>45</v>
      </c>
      <c r="E17" s="60">
        <v>1998</v>
      </c>
      <c r="F17" s="45" t="s">
        <v>46</v>
      </c>
      <c r="G17" s="75">
        <f t="shared" ref="G17:G20" si="1">10000/42</f>
        <v>238.0952380952381</v>
      </c>
      <c r="H17" s="47">
        <v>6.7</v>
      </c>
      <c r="I17" s="67">
        <f t="shared" si="0"/>
        <v>2.7</v>
      </c>
      <c r="J17" s="68">
        <v>4</v>
      </c>
    </row>
    <row r="18" spans="2:10" ht="15">
      <c r="B18" s="46">
        <v>3</v>
      </c>
      <c r="C18" s="45" t="s">
        <v>44</v>
      </c>
      <c r="D18" s="45" t="s">
        <v>45</v>
      </c>
      <c r="E18" s="60">
        <v>1998</v>
      </c>
      <c r="F18" s="45" t="s">
        <v>46</v>
      </c>
      <c r="G18" s="75">
        <f t="shared" si="1"/>
        <v>238.0952380952381</v>
      </c>
      <c r="H18" s="47">
        <v>4.5</v>
      </c>
      <c r="I18" s="67">
        <f>+H18-J18</f>
        <v>2.5</v>
      </c>
      <c r="J18" s="68">
        <v>2</v>
      </c>
    </row>
    <row r="19" spans="2:10" ht="15">
      <c r="B19" s="46">
        <v>4</v>
      </c>
      <c r="C19" s="45" t="s">
        <v>44</v>
      </c>
      <c r="D19" s="45" t="s">
        <v>45</v>
      </c>
      <c r="E19" s="60">
        <v>1998</v>
      </c>
      <c r="F19" s="45" t="s">
        <v>46</v>
      </c>
      <c r="G19" s="75">
        <f t="shared" si="1"/>
        <v>238.0952380952381</v>
      </c>
      <c r="H19" s="47">
        <v>6.5</v>
      </c>
      <c r="I19" s="67">
        <f t="shared" ref="I19:I26" si="2">+H19-J19</f>
        <v>1</v>
      </c>
      <c r="J19" s="68">
        <v>5.5</v>
      </c>
    </row>
    <row r="20" spans="2:10" ht="15">
      <c r="B20" s="46">
        <v>5</v>
      </c>
      <c r="C20" s="45" t="s">
        <v>44</v>
      </c>
      <c r="D20" s="45" t="s">
        <v>45</v>
      </c>
      <c r="E20" s="60">
        <v>1998</v>
      </c>
      <c r="F20" s="45" t="s">
        <v>46</v>
      </c>
      <c r="G20" s="75">
        <f t="shared" si="1"/>
        <v>238.0952380952381</v>
      </c>
      <c r="H20" s="47">
        <v>7.8</v>
      </c>
      <c r="I20" s="67">
        <f t="shared" si="2"/>
        <v>3.5</v>
      </c>
      <c r="J20" s="68">
        <v>4.3</v>
      </c>
    </row>
    <row r="21" spans="2:10" ht="15">
      <c r="B21" s="46">
        <v>6</v>
      </c>
      <c r="C21" s="45" t="s">
        <v>44</v>
      </c>
      <c r="D21" s="45" t="s">
        <v>45</v>
      </c>
      <c r="E21" s="60">
        <v>1998</v>
      </c>
      <c r="F21" s="47" t="s">
        <v>47</v>
      </c>
      <c r="G21" s="75">
        <v>476.1904761904762</v>
      </c>
      <c r="H21" s="47">
        <v>6.3</v>
      </c>
      <c r="I21" s="67">
        <f t="shared" si="2"/>
        <v>6.3</v>
      </c>
      <c r="J21" s="68"/>
    </row>
    <row r="22" spans="2:10" ht="15">
      <c r="B22" s="46">
        <v>7</v>
      </c>
      <c r="C22" s="45" t="s">
        <v>44</v>
      </c>
      <c r="D22" s="45" t="s">
        <v>45</v>
      </c>
      <c r="E22" s="47">
        <v>1999</v>
      </c>
      <c r="F22" s="47" t="s">
        <v>47</v>
      </c>
      <c r="G22" s="75">
        <v>476.1904761904762</v>
      </c>
      <c r="H22" s="47">
        <v>6.1</v>
      </c>
      <c r="I22" s="67">
        <f t="shared" si="2"/>
        <v>6.1</v>
      </c>
      <c r="J22" s="68"/>
    </row>
    <row r="23" spans="2:10" ht="15">
      <c r="B23" s="46">
        <v>8</v>
      </c>
      <c r="C23" s="45" t="s">
        <v>44</v>
      </c>
      <c r="D23" s="45" t="s">
        <v>45</v>
      </c>
      <c r="E23" s="47">
        <v>1999</v>
      </c>
      <c r="F23" s="47" t="s">
        <v>47</v>
      </c>
      <c r="G23" s="75">
        <v>476.1904761904762</v>
      </c>
      <c r="H23" s="47">
        <v>7</v>
      </c>
      <c r="I23" s="67">
        <f t="shared" si="2"/>
        <v>7</v>
      </c>
      <c r="J23" s="68"/>
    </row>
    <row r="24" spans="2:10" ht="15">
      <c r="B24" s="46">
        <v>9</v>
      </c>
      <c r="C24" s="45" t="s">
        <v>44</v>
      </c>
      <c r="D24" s="45" t="s">
        <v>45</v>
      </c>
      <c r="E24" s="47">
        <v>1999</v>
      </c>
      <c r="F24" s="47" t="s">
        <v>47</v>
      </c>
      <c r="G24" s="75">
        <v>476.1904761904762</v>
      </c>
      <c r="H24" s="47">
        <v>6.2</v>
      </c>
      <c r="I24" s="67">
        <f t="shared" si="2"/>
        <v>2</v>
      </c>
      <c r="J24" s="68">
        <v>4.2</v>
      </c>
    </row>
    <row r="25" spans="2:10" ht="15">
      <c r="B25" s="46">
        <v>10</v>
      </c>
      <c r="C25" s="45" t="s">
        <v>44</v>
      </c>
      <c r="D25" s="45" t="s">
        <v>45</v>
      </c>
      <c r="E25" s="47">
        <v>1999</v>
      </c>
      <c r="F25" s="47" t="s">
        <v>47</v>
      </c>
      <c r="G25" s="75">
        <v>476.1904761904762</v>
      </c>
      <c r="H25" s="47">
        <v>6.2</v>
      </c>
      <c r="I25" s="67">
        <f t="shared" si="2"/>
        <v>4.7</v>
      </c>
      <c r="J25" s="68">
        <v>1.5</v>
      </c>
    </row>
    <row r="26" spans="2:10" ht="15">
      <c r="B26" s="46">
        <v>11</v>
      </c>
      <c r="C26" s="45" t="s">
        <v>44</v>
      </c>
      <c r="D26" s="45" t="s">
        <v>45</v>
      </c>
      <c r="E26" s="61">
        <v>2002</v>
      </c>
      <c r="F26" s="47" t="s">
        <v>48</v>
      </c>
      <c r="G26" s="75">
        <v>357.14285714285717</v>
      </c>
      <c r="H26" s="47">
        <v>3</v>
      </c>
      <c r="I26" s="67">
        <f t="shared" si="2"/>
        <v>3</v>
      </c>
      <c r="J26" s="68"/>
    </row>
    <row r="27" spans="2:10" ht="15.75" thickBot="1">
      <c r="B27" s="46">
        <v>12</v>
      </c>
      <c r="C27" s="45" t="s">
        <v>44</v>
      </c>
      <c r="D27" s="45" t="s">
        <v>45</v>
      </c>
      <c r="E27" s="61">
        <v>2002</v>
      </c>
      <c r="F27" s="47" t="s">
        <v>48</v>
      </c>
      <c r="G27" s="76">
        <v>357.14285714285717</v>
      </c>
      <c r="H27" s="69">
        <v>4.9000000000000004</v>
      </c>
      <c r="I27" s="70">
        <f>+H27-J27</f>
        <v>4.9000000000000004</v>
      </c>
      <c r="J27" s="71"/>
    </row>
    <row r="28" spans="2:10" ht="17.25" thickBot="1">
      <c r="B28" s="48"/>
      <c r="C28" s="48"/>
      <c r="D28" s="48"/>
      <c r="E28" s="48"/>
      <c r="F28" s="48"/>
      <c r="G28" s="52" t="s">
        <v>49</v>
      </c>
      <c r="H28" s="72">
        <f>SUM(H16:H27)</f>
        <v>70.500000000000014</v>
      </c>
      <c r="I28" s="73">
        <f>SUM(I16:I27)</f>
        <v>49</v>
      </c>
      <c r="J28" s="74">
        <f>SUM(J16:J27)</f>
        <v>21.5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:H34"/>
  <sheetViews>
    <sheetView workbookViewId="0">
      <selection activeCell="C2" sqref="C2:C3"/>
    </sheetView>
  </sheetViews>
  <sheetFormatPr baseColWidth="10" defaultRowHeight="12.75"/>
  <cols>
    <col min="3" max="3" width="34.42578125" customWidth="1"/>
  </cols>
  <sheetData>
    <row r="2" spans="3:4">
      <c r="C2" s="1" t="s">
        <v>0</v>
      </c>
    </row>
    <row r="3" spans="3:4">
      <c r="C3" s="1" t="s">
        <v>21</v>
      </c>
    </row>
    <row r="6" spans="3:4">
      <c r="C6" s="33" t="s">
        <v>83</v>
      </c>
    </row>
    <row r="7" spans="3:4" ht="13.5" thickBot="1"/>
    <row r="8" spans="3:4" ht="32.25" thickBot="1">
      <c r="C8" s="34" t="s">
        <v>62</v>
      </c>
      <c r="D8" s="35" t="s">
        <v>70</v>
      </c>
    </row>
    <row r="9" spans="3:4" ht="15.75">
      <c r="C9" s="53" t="s">
        <v>63</v>
      </c>
      <c r="D9" s="38">
        <v>54</v>
      </c>
    </row>
    <row r="10" spans="3:4" ht="15.75">
      <c r="C10" s="53" t="s">
        <v>64</v>
      </c>
      <c r="D10" s="38">
        <v>64</v>
      </c>
    </row>
    <row r="11" spans="3:4" ht="15.75">
      <c r="C11" s="53" t="s">
        <v>65</v>
      </c>
      <c r="D11" s="38">
        <v>20</v>
      </c>
    </row>
    <row r="12" spans="3:4" ht="15.75">
      <c r="C12" s="53" t="s">
        <v>66</v>
      </c>
      <c r="D12" s="38">
        <v>540</v>
      </c>
    </row>
    <row r="13" spans="3:4" ht="15.75">
      <c r="C13" s="53" t="s">
        <v>67</v>
      </c>
      <c r="D13" s="38">
        <v>30</v>
      </c>
    </row>
    <row r="14" spans="3:4" ht="15.75">
      <c r="C14" s="53" t="s">
        <v>68</v>
      </c>
      <c r="D14" s="38">
        <v>90</v>
      </c>
    </row>
    <row r="15" spans="3:4" ht="16.5" thickBot="1">
      <c r="C15" s="54" t="s">
        <v>69</v>
      </c>
      <c r="D15" s="39">
        <v>20</v>
      </c>
    </row>
    <row r="16" spans="3:4" ht="16.5" thickBot="1">
      <c r="C16" s="54" t="s">
        <v>33</v>
      </c>
      <c r="D16" s="39">
        <f>SUM(D9:D15)</f>
        <v>818</v>
      </c>
    </row>
    <row r="20" spans="3:8">
      <c r="C20" s="33" t="s">
        <v>84</v>
      </c>
    </row>
    <row r="22" spans="3:8" ht="15.75">
      <c r="C22" s="55" t="s">
        <v>71</v>
      </c>
      <c r="D22" s="32"/>
      <c r="E22" s="32"/>
      <c r="G22" s="32"/>
      <c r="H22" s="32"/>
    </row>
    <row r="23" spans="3:8" ht="15.75">
      <c r="C23" s="55" t="s">
        <v>72</v>
      </c>
      <c r="D23" s="32"/>
      <c r="E23" s="32"/>
      <c r="F23" s="32"/>
      <c r="G23" s="32"/>
    </row>
    <row r="24" spans="3:8" ht="15.75">
      <c r="C24" s="55"/>
      <c r="D24" s="32"/>
      <c r="E24" s="32"/>
      <c r="F24" s="32"/>
      <c r="G24" s="32"/>
      <c r="H24" s="32"/>
    </row>
    <row r="25" spans="3:8" ht="15.75">
      <c r="C25" s="55" t="s">
        <v>73</v>
      </c>
      <c r="D25" s="32"/>
      <c r="E25" s="32"/>
      <c r="F25" s="32"/>
      <c r="G25" s="32"/>
      <c r="H25" s="32"/>
    </row>
    <row r="26" spans="3:8" ht="15.75">
      <c r="C26" s="55" t="s">
        <v>74</v>
      </c>
      <c r="D26" s="32"/>
      <c r="E26" s="32"/>
      <c r="F26" s="32"/>
      <c r="G26" s="32"/>
      <c r="H26" s="32"/>
    </row>
    <row r="27" spans="3:8" ht="15.75">
      <c r="C27" s="55" t="s">
        <v>75</v>
      </c>
      <c r="D27" s="32"/>
      <c r="E27" s="32"/>
      <c r="F27" s="32"/>
      <c r="G27" s="32"/>
      <c r="H27" s="32"/>
    </row>
    <row r="28" spans="3:8" ht="15.75">
      <c r="C28" s="55" t="s">
        <v>76</v>
      </c>
      <c r="D28" s="32"/>
      <c r="E28" s="32"/>
      <c r="F28" s="32"/>
      <c r="G28" s="32"/>
      <c r="H28" s="32"/>
    </row>
    <row r="29" spans="3:8" ht="15.75">
      <c r="C29" s="55" t="s">
        <v>77</v>
      </c>
      <c r="D29" s="32"/>
      <c r="E29" s="32"/>
      <c r="F29" s="32"/>
      <c r="G29" s="32"/>
      <c r="H29" s="32"/>
    </row>
    <row r="30" spans="3:8" ht="15.75">
      <c r="C30" s="55" t="s">
        <v>78</v>
      </c>
      <c r="D30" s="32"/>
      <c r="E30" s="32"/>
      <c r="F30" s="32"/>
      <c r="G30" s="32"/>
      <c r="H30" s="32"/>
    </row>
    <row r="31" spans="3:8" ht="15.75">
      <c r="C31" s="55" t="s">
        <v>79</v>
      </c>
      <c r="D31" s="32"/>
      <c r="E31" s="32"/>
      <c r="F31" s="32"/>
      <c r="G31" s="32"/>
      <c r="H31" s="32"/>
    </row>
    <row r="32" spans="3:8" ht="15.75">
      <c r="C32" s="55" t="s">
        <v>80</v>
      </c>
      <c r="D32" s="32"/>
      <c r="E32" s="32"/>
      <c r="F32" s="32"/>
      <c r="G32" s="32"/>
      <c r="H32" s="32"/>
    </row>
    <row r="33" spans="3:8" ht="15.75">
      <c r="C33" s="55" t="s">
        <v>81</v>
      </c>
      <c r="D33" s="32"/>
      <c r="E33" s="32"/>
      <c r="F33" s="32"/>
      <c r="G33" s="32"/>
      <c r="H33" s="32"/>
    </row>
    <row r="34" spans="3:8" ht="15.75">
      <c r="C34" s="55" t="s">
        <v>82</v>
      </c>
      <c r="D34" s="32"/>
      <c r="E34" s="32"/>
      <c r="F34" s="32"/>
      <c r="G34" s="32"/>
      <c r="H34" s="3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C2:H20"/>
  <sheetViews>
    <sheetView workbookViewId="0">
      <selection activeCell="C10" sqref="C10:C11"/>
    </sheetView>
  </sheetViews>
  <sheetFormatPr baseColWidth="10" defaultRowHeight="12.75"/>
  <cols>
    <col min="3" max="3" width="28.42578125" customWidth="1"/>
    <col min="4" max="4" width="48.7109375" customWidth="1"/>
    <col min="7" max="7" width="16.5703125" customWidth="1"/>
  </cols>
  <sheetData>
    <row r="2" spans="3:7" ht="13.5" thickBot="1"/>
    <row r="3" spans="3:7">
      <c r="C3" s="79" t="s">
        <v>98</v>
      </c>
      <c r="D3" s="83"/>
    </row>
    <row r="4" spans="3:7">
      <c r="C4" s="77"/>
      <c r="D4" s="84"/>
    </row>
    <row r="5" spans="3:7">
      <c r="C5" s="78" t="s">
        <v>90</v>
      </c>
      <c r="D5" s="85">
        <v>130000</v>
      </c>
    </row>
    <row r="6" spans="3:7">
      <c r="C6" s="86" t="s">
        <v>91</v>
      </c>
      <c r="D6" s="87">
        <v>1000</v>
      </c>
    </row>
    <row r="7" spans="3:7" ht="13.5" thickBot="1">
      <c r="C7" s="90" t="s">
        <v>92</v>
      </c>
      <c r="D7" s="94">
        <f>+D6*D5</f>
        <v>130000000</v>
      </c>
    </row>
    <row r="8" spans="3:7">
      <c r="E8" s="56"/>
      <c r="F8" s="59"/>
      <c r="G8" s="57"/>
    </row>
    <row r="9" spans="3:7">
      <c r="E9" s="56"/>
      <c r="F9" s="59"/>
      <c r="G9" s="57"/>
    </row>
    <row r="10" spans="3:7">
      <c r="E10" s="56"/>
      <c r="F10" s="59"/>
      <c r="G10" s="57"/>
    </row>
    <row r="11" spans="3:7">
      <c r="E11" s="56"/>
      <c r="F11" s="59"/>
      <c r="G11" s="57"/>
    </row>
    <row r="12" spans="3:7">
      <c r="E12" s="56"/>
      <c r="F12" s="59"/>
      <c r="G12" s="57"/>
    </row>
    <row r="13" spans="3:7">
      <c r="E13" s="56"/>
      <c r="F13" s="59"/>
      <c r="G13" s="57"/>
    </row>
    <row r="14" spans="3:7">
      <c r="E14" s="56"/>
      <c r="F14" s="59"/>
      <c r="G14" s="58"/>
    </row>
    <row r="15" spans="3:7">
      <c r="E15" s="56"/>
      <c r="F15" s="59"/>
      <c r="G15" s="57"/>
    </row>
    <row r="16" spans="3:7">
      <c r="E16" s="56"/>
      <c r="F16" s="59"/>
      <c r="G16" s="57"/>
    </row>
    <row r="17" spans="3:8">
      <c r="C17" s="62"/>
      <c r="D17" s="59"/>
      <c r="E17" s="56"/>
      <c r="F17" s="59"/>
      <c r="G17" s="57"/>
    </row>
    <row r="18" spans="3:8">
      <c r="C18" s="62"/>
      <c r="D18" s="59"/>
      <c r="E18" s="56"/>
      <c r="F18" s="59"/>
      <c r="G18" s="66"/>
    </row>
    <row r="19" spans="3:8">
      <c r="C19" s="65"/>
      <c r="D19" s="59"/>
      <c r="E19" s="56"/>
      <c r="F19" s="59"/>
      <c r="G19" s="66"/>
    </row>
    <row r="20" spans="3:8">
      <c r="C20" s="65"/>
      <c r="D20" s="59"/>
      <c r="E20" s="56"/>
      <c r="F20" s="59"/>
      <c r="G20" s="66"/>
      <c r="H20" s="6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2:G7"/>
  <sheetViews>
    <sheetView tabSelected="1" workbookViewId="0">
      <selection activeCell="G3" sqref="G3"/>
    </sheetView>
  </sheetViews>
  <sheetFormatPr baseColWidth="10" defaultRowHeight="12.75"/>
  <sheetData>
    <row r="2" spans="2:7" ht="13.5" thickBot="1"/>
    <row r="3" spans="2:7">
      <c r="B3" s="95"/>
      <c r="C3" s="96"/>
      <c r="D3" s="96"/>
      <c r="E3" s="83"/>
      <c r="G3" t="s">
        <v>103</v>
      </c>
    </row>
    <row r="4" spans="2:7">
      <c r="B4" s="77"/>
      <c r="C4" s="97" t="s">
        <v>101</v>
      </c>
      <c r="D4" s="57" t="s">
        <v>99</v>
      </c>
      <c r="E4" s="84"/>
    </row>
    <row r="5" spans="2:7" ht="13.5" thickBot="1">
      <c r="B5" s="98"/>
      <c r="C5" s="99" t="s">
        <v>102</v>
      </c>
      <c r="D5" s="100" t="s">
        <v>100</v>
      </c>
      <c r="E5" s="101"/>
    </row>
    <row r="7" spans="2:7">
      <c r="B7" t="s">
        <v>103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predio</vt:lpstr>
      <vt:lpstr>acciones de agua</vt:lpstr>
      <vt:lpstr>plantaciones</vt:lpstr>
      <vt:lpstr>construcciones</vt:lpstr>
      <vt:lpstr>producción</vt:lpstr>
      <vt:lpstr>plano</vt:lpstr>
    </vt:vector>
  </TitlesOfParts>
  <Company>PALOMA ESTATES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Pierre Patthey</dc:creator>
  <cp:lastModifiedBy>JEAN PIERRE PATTHEY</cp:lastModifiedBy>
  <dcterms:created xsi:type="dcterms:W3CDTF">2011-10-13T13:08:55Z</dcterms:created>
  <dcterms:modified xsi:type="dcterms:W3CDTF">2017-06-21T15:46:51Z</dcterms:modified>
</cp:coreProperties>
</file>